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220" windowWidth="21555" windowHeight="4710" activeTab="0"/>
  </bookViews>
  <sheets>
    <sheet name="GradEthn" sheetId="1" r:id="rId1"/>
  </sheets>
  <definedNames/>
  <calcPr fullCalcOnLoad="1"/>
</workbook>
</file>

<file path=xl/sharedStrings.xml><?xml version="1.0" encoding="utf-8"?>
<sst xmlns="http://schemas.openxmlformats.org/spreadsheetml/2006/main" count="247" uniqueCount="199">
  <si>
    <t>MUL</t>
  </si>
  <si>
    <t>Multidisciplinary Studies</t>
  </si>
  <si>
    <t>Graduate School</t>
  </si>
  <si>
    <t>School of Education</t>
  </si>
  <si>
    <t>ECP</t>
  </si>
  <si>
    <t>Ed Leadership SBL/SDL Combined</t>
  </si>
  <si>
    <t>Elementary Education &amp; Reading</t>
  </si>
  <si>
    <t>School of The Professions</t>
  </si>
  <si>
    <t>CRJ</t>
  </si>
  <si>
    <t>Criminal Justice</t>
  </si>
  <si>
    <t>Hispanic</t>
  </si>
  <si>
    <t>PNM</t>
  </si>
  <si>
    <t>Public and Nonprofit Mgmt</t>
  </si>
  <si>
    <t>Political Science</t>
  </si>
  <si>
    <t>ADE</t>
  </si>
  <si>
    <t>Adult Education</t>
  </si>
  <si>
    <t>School of Arts and Humanities</t>
  </si>
  <si>
    <t>HIS</t>
  </si>
  <si>
    <t>History</t>
  </si>
  <si>
    <t>History and Social Studies Edu</t>
  </si>
  <si>
    <t>Computer Information Systems</t>
  </si>
  <si>
    <t>AED</t>
  </si>
  <si>
    <t>Art Education K-12</t>
  </si>
  <si>
    <t>EDL</t>
  </si>
  <si>
    <t>Educational Leadership</t>
  </si>
  <si>
    <t>SBI</t>
  </si>
  <si>
    <t>Science Edu: Biology 7-12</t>
  </si>
  <si>
    <t>Earth Sciences and Science Edu</t>
  </si>
  <si>
    <t>BME</t>
  </si>
  <si>
    <t>Business and Marketing Ed</t>
  </si>
  <si>
    <t>CTE</t>
  </si>
  <si>
    <t>Career &amp; Technical Ed</t>
  </si>
  <si>
    <t>CRS</t>
  </si>
  <si>
    <t>Creative Studies</t>
  </si>
  <si>
    <t>Int. Ctr for Studies in Creat</t>
  </si>
  <si>
    <t>GND</t>
  </si>
  <si>
    <t>Graduate Non-Degree</t>
  </si>
  <si>
    <t>MTS</t>
  </si>
  <si>
    <t>Mathematics 7-12</t>
  </si>
  <si>
    <t>Mathematics</t>
  </si>
  <si>
    <t>SSS</t>
  </si>
  <si>
    <t>Social Studies 7-12</t>
  </si>
  <si>
    <t>ENG</t>
  </si>
  <si>
    <t>English</t>
  </si>
  <si>
    <t>HEA</t>
  </si>
  <si>
    <t>Higher Ed/Student Affairs Adm</t>
  </si>
  <si>
    <t>Higher Education Admin</t>
  </si>
  <si>
    <t>Career &amp; Technical Education</t>
  </si>
  <si>
    <t>Chemistry</t>
  </si>
  <si>
    <t>Art Education</t>
  </si>
  <si>
    <t>EDT</t>
  </si>
  <si>
    <t>Educational Technology</t>
  </si>
  <si>
    <t>Industrial Technology</t>
  </si>
  <si>
    <t>XCE</t>
  </si>
  <si>
    <t>Special Education: Childhood E</t>
  </si>
  <si>
    <t>Exceptional Education</t>
  </si>
  <si>
    <t>CRT</t>
  </si>
  <si>
    <t>Creativity and Change Leadersh</t>
  </si>
  <si>
    <t>IDT</t>
  </si>
  <si>
    <t>EXS</t>
  </si>
  <si>
    <t xml:space="preserve"> Stu w/Dis SWD Generalist 7-12</t>
  </si>
  <si>
    <t>EXC</t>
  </si>
  <si>
    <t>Special Education: Early Child</t>
  </si>
  <si>
    <t>PMG</t>
  </si>
  <si>
    <t>Public Management</t>
  </si>
  <si>
    <t>BIO</t>
  </si>
  <si>
    <t>Biology</t>
  </si>
  <si>
    <t>Economics and Finance</t>
  </si>
  <si>
    <t>CNS</t>
  </si>
  <si>
    <t>Art Conservation</t>
  </si>
  <si>
    <t>CEC</t>
  </si>
  <si>
    <t>Childhood &amp; Early Childhood Ed</t>
  </si>
  <si>
    <t>SLP</t>
  </si>
  <si>
    <t>Speech-Language Pathology</t>
  </si>
  <si>
    <t>Speech Language Pathology</t>
  </si>
  <si>
    <t>EXA</t>
  </si>
  <si>
    <t>Special Education: Adolescence</t>
  </si>
  <si>
    <t>EDTW</t>
  </si>
  <si>
    <t>Pre-Educational Technology</t>
  </si>
  <si>
    <t>XMT</t>
  </si>
  <si>
    <t>SWD Gen 7-12 &amp; 7-12 Math</t>
  </si>
  <si>
    <t>LBT</t>
  </si>
  <si>
    <t>Literacy Specialist, Birth -12</t>
  </si>
  <si>
    <t>CUR</t>
  </si>
  <si>
    <t>Curriculum &amp; Instr</t>
  </si>
  <si>
    <t>ENS</t>
  </si>
  <si>
    <t>English 7-12</t>
  </si>
  <si>
    <t>AEC</t>
  </si>
  <si>
    <t>Applied Economics</t>
  </si>
  <si>
    <t>MST</t>
  </si>
  <si>
    <t>Museum Studies</t>
  </si>
  <si>
    <t>White</t>
  </si>
  <si>
    <t>ACM</t>
  </si>
  <si>
    <t>Prof Appl Computational Math</t>
  </si>
  <si>
    <t>HRD</t>
  </si>
  <si>
    <t>Human Resource Development</t>
  </si>
  <si>
    <t>TED</t>
  </si>
  <si>
    <t>Technology Education</t>
  </si>
  <si>
    <t>EAS</t>
  </si>
  <si>
    <t>Earth Sciences</t>
  </si>
  <si>
    <t>CRSW</t>
  </si>
  <si>
    <t>Pre-Creative Studies</t>
  </si>
  <si>
    <t>ENGW</t>
  </si>
  <si>
    <t>Pre-English</t>
  </si>
  <si>
    <t>XEN</t>
  </si>
  <si>
    <t>SWD Gen 7-12 &amp; 7-12 Eng Lang</t>
  </si>
  <si>
    <t>FSC</t>
  </si>
  <si>
    <t>Forensic Science</t>
  </si>
  <si>
    <t>Physics</t>
  </si>
  <si>
    <t>XSO</t>
  </si>
  <si>
    <t>SWD Gen 7-12 &amp; 7-12 Soc Stud</t>
  </si>
  <si>
    <t>SEA</t>
  </si>
  <si>
    <t>Science Edu: Earth Sci 7-12</t>
  </si>
  <si>
    <t>Black</t>
  </si>
  <si>
    <t>PHS</t>
  </si>
  <si>
    <t>Physics Education 7-12</t>
  </si>
  <si>
    <t>PNMW</t>
  </si>
  <si>
    <t>Pre-Public and Nonprofit Mgt</t>
  </si>
  <si>
    <t>SPH</t>
  </si>
  <si>
    <t>Science Edu: Physics 7-12</t>
  </si>
  <si>
    <t>SLPW</t>
  </si>
  <si>
    <t>Pre-Speech, Language Pathology</t>
  </si>
  <si>
    <t>PHA</t>
  </si>
  <si>
    <t>Physics Education 7-12, Altern</t>
  </si>
  <si>
    <t>XBI</t>
  </si>
  <si>
    <t>SWD Gen 7-12 &amp; 7-12 Biology</t>
  </si>
  <si>
    <t>CAS-ED</t>
  </si>
  <si>
    <t>MS-GR</t>
  </si>
  <si>
    <t>MS-SP</t>
  </si>
  <si>
    <t>MS-ED</t>
  </si>
  <si>
    <t>MSED-ED</t>
  </si>
  <si>
    <t>GRCT-SP</t>
  </si>
  <si>
    <t>MSED-SP</t>
  </si>
  <si>
    <t>MSED-AH</t>
  </si>
  <si>
    <t>MA-AH</t>
  </si>
  <si>
    <t>MSED-NS</t>
  </si>
  <si>
    <t>MPA-NS</t>
  </si>
  <si>
    <t>MA-NS</t>
  </si>
  <si>
    <t>GRCT-NS</t>
  </si>
  <si>
    <t>MA-GR</t>
  </si>
  <si>
    <t>GRCT-ED</t>
  </si>
  <si>
    <t>MS-NS</t>
  </si>
  <si>
    <t>English Total</t>
  </si>
  <si>
    <t>Adult Education Total</t>
  </si>
  <si>
    <t>Career &amp; Technical Ed Total</t>
  </si>
  <si>
    <t>Elementary Education &amp; Reading Total</t>
  </si>
  <si>
    <t>Exceptional Education Total</t>
  </si>
  <si>
    <t>Earth Sciences and Science Edu Total</t>
  </si>
  <si>
    <t>History and Social Studies Edu Total</t>
  </si>
  <si>
    <t>Mathematics Total</t>
  </si>
  <si>
    <t>Physics Total</t>
  </si>
  <si>
    <t>Political Science Total</t>
  </si>
  <si>
    <t>Computer Information Systems Total</t>
  </si>
  <si>
    <t>Int. Ctr for Studies in Creat Total</t>
  </si>
  <si>
    <t>Speech Language Pathology Total</t>
  </si>
  <si>
    <t>Graduate School Total</t>
  </si>
  <si>
    <t>School of Arts and Humanities Total</t>
  </si>
  <si>
    <t>School of Education Total</t>
  </si>
  <si>
    <t>School of Nat and Soc Science Total</t>
  </si>
  <si>
    <t>School of The Professions Total</t>
  </si>
  <si>
    <t>School of Natural and Social Sciences</t>
  </si>
  <si>
    <t>Department</t>
  </si>
  <si>
    <t>Asian</t>
  </si>
  <si>
    <t>Hawaiian</t>
  </si>
  <si>
    <t>Total</t>
  </si>
  <si>
    <t>Indian</t>
  </si>
  <si>
    <t>Inter.</t>
  </si>
  <si>
    <t>Enrollment by School, Program, and Ethnicity</t>
  </si>
  <si>
    <t>Major Cd</t>
  </si>
  <si>
    <t>Prog Code</t>
  </si>
  <si>
    <t>Major Description</t>
  </si>
  <si>
    <t>Two or More</t>
  </si>
  <si>
    <t>Undiscl</t>
  </si>
  <si>
    <t>[Institutional Research Home]</t>
  </si>
  <si>
    <t>BUFFALO STATE</t>
  </si>
  <si>
    <t>All Graduate Totals</t>
  </si>
  <si>
    <t xml:space="preserve">Graduate </t>
  </si>
  <si>
    <t>Spring 2014</t>
  </si>
  <si>
    <t>[Spring 2014 - Fact Sheet]</t>
  </si>
  <si>
    <t>GRPRE-AH</t>
  </si>
  <si>
    <t>BXEA</t>
  </si>
  <si>
    <t>Teach Bilingual EX Ind-Adv Cer</t>
  </si>
  <si>
    <t>XES</t>
  </si>
  <si>
    <t>SWD Gen 7-12 &amp; 7-12 Earth Sci</t>
  </si>
  <si>
    <t>NODEGREE-GR</t>
  </si>
  <si>
    <t>GRPRE-SP</t>
  </si>
  <si>
    <t>Engineering Technology</t>
  </si>
  <si>
    <t>Engineering Technology Total</t>
  </si>
  <si>
    <t>SCH</t>
  </si>
  <si>
    <t>Science Edu: Chemistry 7-12</t>
  </si>
  <si>
    <t>Great Lakes Center</t>
  </si>
  <si>
    <t>GLE</t>
  </si>
  <si>
    <t>Great Lakes Ecosystem Sci - MA</t>
  </si>
  <si>
    <t>GLS</t>
  </si>
  <si>
    <t>Great Lakes Ecosystem Sci - MS</t>
  </si>
  <si>
    <t>Great Lakes Center Total</t>
  </si>
  <si>
    <t>GRPRE-NS</t>
  </si>
  <si>
    <t>All Graduate IGPE Contract Students</t>
  </si>
  <si>
    <t>All Graduate Totals w. IGPE Contract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</si>
</sst>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right"/>
    </xf>
    <xf numFmtId="0" fontId="44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0" fillId="35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2" fillId="33" borderId="0" xfId="53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STUDENT_DATA/Spring2013/factspring10.htm" TargetMode="External" /><Relationship Id="rId2" Type="http://schemas.openxmlformats.org/officeDocument/2006/relationships/hyperlink" Target="..\..\..\..\..\STUDENT_DATA\index.html" TargetMode="External" /><Relationship Id="rId3" Type="http://schemas.openxmlformats.org/officeDocument/2006/relationships/hyperlink" Target="..\factspring14.html" TargetMode="External" /><Relationship Id="rId4" Type="http://schemas.openxmlformats.org/officeDocument/2006/relationships/hyperlink" Target="..\..\index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showGridLines="0" tabSelected="1" zoomScale="90" zoomScaleNormal="90" zoomScalePageLayoutView="0" workbookViewId="0" topLeftCell="A1">
      <selection activeCell="L144" sqref="L144"/>
    </sheetView>
  </sheetViews>
  <sheetFormatPr defaultColWidth="9.140625" defaultRowHeight="15"/>
  <cols>
    <col min="1" max="1" width="33.28125" style="7" customWidth="1"/>
    <col min="2" max="3" width="9.421875" style="7" customWidth="1"/>
    <col min="4" max="4" width="29.140625" style="7" customWidth="1"/>
    <col min="5" max="5" width="8.00390625" style="7" customWidth="1"/>
    <col min="6" max="6" width="6.421875" style="7" customWidth="1"/>
    <col min="7" max="7" width="9.7109375" style="7" bestFit="1" customWidth="1"/>
    <col min="8" max="10" width="6.421875" style="7" customWidth="1"/>
    <col min="11" max="11" width="13.140625" style="7" bestFit="1" customWidth="1"/>
    <col min="12" max="12" width="7.8515625" style="7" bestFit="1" customWidth="1"/>
    <col min="13" max="13" width="6.421875" style="7" customWidth="1"/>
    <col min="14" max="14" width="8.421875" style="7" bestFit="1" customWidth="1"/>
    <col min="15" max="16384" width="9.140625" style="7" customWidth="1"/>
  </cols>
  <sheetData>
    <row r="1" spans="1:14" ht="18.75">
      <c r="A1" s="12" t="s">
        <v>174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>
      <c r="A2" s="13" t="s">
        <v>176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13" t="s">
        <v>167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8.75">
      <c r="A4" s="13" t="s">
        <v>177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3"/>
      <c r="N5" s="3"/>
    </row>
    <row r="6" spans="1:14" ht="15">
      <c r="A6" s="4" t="s">
        <v>161</v>
      </c>
      <c r="B6" s="4" t="s">
        <v>168</v>
      </c>
      <c r="C6" s="4" t="s">
        <v>169</v>
      </c>
      <c r="D6" s="4" t="s">
        <v>170</v>
      </c>
      <c r="E6" s="5" t="s">
        <v>162</v>
      </c>
      <c r="F6" s="5" t="s">
        <v>113</v>
      </c>
      <c r="G6" s="5" t="s">
        <v>163</v>
      </c>
      <c r="H6" s="5" t="s">
        <v>10</v>
      </c>
      <c r="I6" s="5" t="s">
        <v>165</v>
      </c>
      <c r="J6" s="5" t="s">
        <v>166</v>
      </c>
      <c r="K6" s="5" t="s">
        <v>171</v>
      </c>
      <c r="L6" s="5" t="s">
        <v>172</v>
      </c>
      <c r="M6" s="5" t="s">
        <v>91</v>
      </c>
      <c r="N6" s="6" t="s">
        <v>164</v>
      </c>
    </row>
    <row r="7" ht="15">
      <c r="A7" s="8" t="s">
        <v>16</v>
      </c>
    </row>
    <row r="9" spans="1:14" ht="15">
      <c r="A9" s="7" t="s">
        <v>69</v>
      </c>
      <c r="B9" t="s">
        <v>68</v>
      </c>
      <c r="C9" t="s">
        <v>134</v>
      </c>
      <c r="D9" t="s">
        <v>69</v>
      </c>
      <c r="E9">
        <v>2</v>
      </c>
      <c r="F9"/>
      <c r="G9"/>
      <c r="H9"/>
      <c r="I9"/>
      <c r="J9">
        <v>1</v>
      </c>
      <c r="K9"/>
      <c r="L9">
        <v>1</v>
      </c>
      <c r="M9">
        <v>16</v>
      </c>
      <c r="N9">
        <v>20</v>
      </c>
    </row>
    <row r="10" spans="2:14" ht="15"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5">
      <c r="A11" s="7" t="s">
        <v>49</v>
      </c>
      <c r="B11" t="s">
        <v>21</v>
      </c>
      <c r="C11" t="s">
        <v>133</v>
      </c>
      <c r="D11" t="s">
        <v>22</v>
      </c>
      <c r="E11"/>
      <c r="F11"/>
      <c r="G11"/>
      <c r="H11">
        <v>1</v>
      </c>
      <c r="I11"/>
      <c r="J11"/>
      <c r="K11"/>
      <c r="L11"/>
      <c r="M11">
        <v>23</v>
      </c>
      <c r="N11">
        <v>24</v>
      </c>
    </row>
    <row r="12" spans="2:14" ht="15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5">
      <c r="A13" s="7" t="s">
        <v>43</v>
      </c>
      <c r="B13" t="s">
        <v>42</v>
      </c>
      <c r="C13" t="s">
        <v>134</v>
      </c>
      <c r="D13" t="s">
        <v>43</v>
      </c>
      <c r="E13"/>
      <c r="F13">
        <v>1</v>
      </c>
      <c r="G13"/>
      <c r="H13">
        <v>2</v>
      </c>
      <c r="I13"/>
      <c r="J13"/>
      <c r="K13"/>
      <c r="L13"/>
      <c r="M13">
        <v>17</v>
      </c>
      <c r="N13">
        <v>20</v>
      </c>
    </row>
    <row r="14" spans="2:14" ht="15">
      <c r="B14" t="s">
        <v>102</v>
      </c>
      <c r="C14" t="s">
        <v>179</v>
      </c>
      <c r="D14" t="s">
        <v>103</v>
      </c>
      <c r="E14"/>
      <c r="F14"/>
      <c r="G14"/>
      <c r="H14"/>
      <c r="I14"/>
      <c r="J14"/>
      <c r="K14"/>
      <c r="L14"/>
      <c r="M14">
        <v>4</v>
      </c>
      <c r="N14">
        <v>4</v>
      </c>
    </row>
    <row r="15" spans="2:14" ht="15">
      <c r="B15" t="s">
        <v>85</v>
      </c>
      <c r="C15" t="s">
        <v>133</v>
      </c>
      <c r="D15" t="s">
        <v>86</v>
      </c>
      <c r="E15"/>
      <c r="F15"/>
      <c r="G15"/>
      <c r="H15">
        <v>1</v>
      </c>
      <c r="I15"/>
      <c r="J15"/>
      <c r="K15"/>
      <c r="L15"/>
      <c r="M15">
        <v>6</v>
      </c>
      <c r="N15">
        <v>7</v>
      </c>
    </row>
    <row r="16" spans="1:14" s="9" customFormat="1" ht="15">
      <c r="A16" s="9" t="s">
        <v>142</v>
      </c>
      <c r="E16" s="9">
        <f aca="true" t="shared" si="0" ref="E16:M16">SUM(E13:E15)</f>
        <v>0</v>
      </c>
      <c r="F16" s="9">
        <f t="shared" si="0"/>
        <v>1</v>
      </c>
      <c r="G16" s="9">
        <f t="shared" si="0"/>
        <v>0</v>
      </c>
      <c r="H16" s="9">
        <f t="shared" si="0"/>
        <v>3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27</v>
      </c>
      <c r="N16" s="9">
        <f>SUM(N13:N15)</f>
        <v>31</v>
      </c>
    </row>
    <row r="18" spans="1:14" s="9" customFormat="1" ht="15">
      <c r="A18" s="9" t="s">
        <v>156</v>
      </c>
      <c r="E18" s="9">
        <f aca="true" t="shared" si="1" ref="E18:M18">SUM(E16,E11,E9)</f>
        <v>2</v>
      </c>
      <c r="F18" s="9">
        <f t="shared" si="1"/>
        <v>1</v>
      </c>
      <c r="G18" s="9">
        <f t="shared" si="1"/>
        <v>0</v>
      </c>
      <c r="H18" s="9">
        <f t="shared" si="1"/>
        <v>4</v>
      </c>
      <c r="I18" s="9">
        <f t="shared" si="1"/>
        <v>0</v>
      </c>
      <c r="J18" s="9">
        <f t="shared" si="1"/>
        <v>1</v>
      </c>
      <c r="K18" s="9">
        <f t="shared" si="1"/>
        <v>0</v>
      </c>
      <c r="L18" s="9">
        <f t="shared" si="1"/>
        <v>1</v>
      </c>
      <c r="M18" s="9">
        <f t="shared" si="1"/>
        <v>66</v>
      </c>
      <c r="N18" s="9">
        <f>SUM(N16,N11,N9)</f>
        <v>75</v>
      </c>
    </row>
    <row r="21" ht="15">
      <c r="A21" s="8" t="s">
        <v>3</v>
      </c>
    </row>
    <row r="22" spans="1:14" ht="15">
      <c r="A22" t="s">
        <v>15</v>
      </c>
      <c r="B22" t="s">
        <v>14</v>
      </c>
      <c r="C22" t="s">
        <v>140</v>
      </c>
      <c r="D22" t="s">
        <v>15</v>
      </c>
      <c r="E22"/>
      <c r="F22">
        <v>1</v>
      </c>
      <c r="G22"/>
      <c r="H22"/>
      <c r="I22"/>
      <c r="J22"/>
      <c r="K22">
        <v>1</v>
      </c>
      <c r="L22"/>
      <c r="M22">
        <v>6</v>
      </c>
      <c r="N22">
        <v>8</v>
      </c>
    </row>
    <row r="23" spans="1:14" ht="15">
      <c r="A23"/>
      <c r="B23"/>
      <c r="C23" t="s">
        <v>129</v>
      </c>
      <c r="D23" t="s">
        <v>15</v>
      </c>
      <c r="E23">
        <v>2</v>
      </c>
      <c r="F23">
        <v>13</v>
      </c>
      <c r="G23"/>
      <c r="H23">
        <v>1</v>
      </c>
      <c r="I23">
        <v>1</v>
      </c>
      <c r="J23"/>
      <c r="K23"/>
      <c r="L23"/>
      <c r="M23">
        <v>48</v>
      </c>
      <c r="N23">
        <v>65</v>
      </c>
    </row>
    <row r="24" spans="1:14" ht="15">
      <c r="A24"/>
      <c r="B24" t="s">
        <v>94</v>
      </c>
      <c r="C24" t="s">
        <v>140</v>
      </c>
      <c r="D24" t="s">
        <v>95</v>
      </c>
      <c r="E24"/>
      <c r="F24"/>
      <c r="G24"/>
      <c r="H24"/>
      <c r="I24"/>
      <c r="J24"/>
      <c r="K24"/>
      <c r="L24"/>
      <c r="M24">
        <v>1</v>
      </c>
      <c r="N24">
        <v>1</v>
      </c>
    </row>
    <row r="25" spans="1:14" s="9" customFormat="1" ht="15">
      <c r="A25" s="10" t="s">
        <v>143</v>
      </c>
      <c r="B25" s="10"/>
      <c r="C25" s="10"/>
      <c r="D25" s="10"/>
      <c r="E25" s="10">
        <f aca="true" t="shared" si="2" ref="E25:M25">SUM(E22:E24)</f>
        <v>2</v>
      </c>
      <c r="F25" s="10">
        <f t="shared" si="2"/>
        <v>14</v>
      </c>
      <c r="G25" s="10">
        <f t="shared" si="2"/>
        <v>0</v>
      </c>
      <c r="H25" s="10">
        <f t="shared" si="2"/>
        <v>1</v>
      </c>
      <c r="I25" s="10">
        <f t="shared" si="2"/>
        <v>1</v>
      </c>
      <c r="J25" s="10">
        <f t="shared" si="2"/>
        <v>0</v>
      </c>
      <c r="K25" s="10">
        <f t="shared" si="2"/>
        <v>1</v>
      </c>
      <c r="L25" s="10">
        <f t="shared" si="2"/>
        <v>0</v>
      </c>
      <c r="M25" s="10">
        <f t="shared" si="2"/>
        <v>55</v>
      </c>
      <c r="N25" s="10">
        <f>SUM(N22:N24)</f>
        <v>74</v>
      </c>
    </row>
    <row r="26" spans="1:14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>
      <c r="A27" t="s">
        <v>31</v>
      </c>
      <c r="B27" t="s">
        <v>28</v>
      </c>
      <c r="C27" t="s">
        <v>130</v>
      </c>
      <c r="D27" t="s">
        <v>29</v>
      </c>
      <c r="E27"/>
      <c r="F27">
        <v>2</v>
      </c>
      <c r="G27"/>
      <c r="H27"/>
      <c r="I27"/>
      <c r="J27"/>
      <c r="K27"/>
      <c r="L27"/>
      <c r="M27">
        <v>3</v>
      </c>
      <c r="N27">
        <v>5</v>
      </c>
    </row>
    <row r="28" spans="1:14" ht="15">
      <c r="A28"/>
      <c r="B28" t="s">
        <v>30</v>
      </c>
      <c r="C28" t="s">
        <v>130</v>
      </c>
      <c r="D28" t="s">
        <v>47</v>
      </c>
      <c r="E28"/>
      <c r="F28">
        <v>4</v>
      </c>
      <c r="G28"/>
      <c r="H28">
        <v>1</v>
      </c>
      <c r="I28"/>
      <c r="J28"/>
      <c r="K28"/>
      <c r="L28">
        <v>2</v>
      </c>
      <c r="M28">
        <v>15</v>
      </c>
      <c r="N28">
        <v>22</v>
      </c>
    </row>
    <row r="29" spans="1:14" s="9" customFormat="1" ht="15">
      <c r="A29" s="10" t="s">
        <v>144</v>
      </c>
      <c r="B29" s="10"/>
      <c r="C29" s="10"/>
      <c r="D29" s="10"/>
      <c r="E29" s="10">
        <f aca="true" t="shared" si="3" ref="E29:M29">SUM(E27:E28)</f>
        <v>0</v>
      </c>
      <c r="F29" s="10">
        <f t="shared" si="3"/>
        <v>6</v>
      </c>
      <c r="G29" s="10">
        <f t="shared" si="3"/>
        <v>0</v>
      </c>
      <c r="H29" s="10">
        <f t="shared" si="3"/>
        <v>1</v>
      </c>
      <c r="I29" s="10">
        <f t="shared" si="3"/>
        <v>0</v>
      </c>
      <c r="J29" s="10">
        <f t="shared" si="3"/>
        <v>0</v>
      </c>
      <c r="K29" s="10">
        <f t="shared" si="3"/>
        <v>0</v>
      </c>
      <c r="L29" s="10">
        <f t="shared" si="3"/>
        <v>2</v>
      </c>
      <c r="M29" s="10">
        <f t="shared" si="3"/>
        <v>18</v>
      </c>
      <c r="N29" s="10">
        <f>SUM(N27:N28)</f>
        <v>27</v>
      </c>
    </row>
    <row r="30" spans="1:14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 t="s">
        <v>6</v>
      </c>
      <c r="B31" t="s">
        <v>70</v>
      </c>
      <c r="C31" t="s">
        <v>130</v>
      </c>
      <c r="D31" t="s">
        <v>71</v>
      </c>
      <c r="E31"/>
      <c r="F31">
        <v>4</v>
      </c>
      <c r="G31"/>
      <c r="H31"/>
      <c r="I31"/>
      <c r="J31"/>
      <c r="K31"/>
      <c r="L31"/>
      <c r="M31">
        <v>5</v>
      </c>
      <c r="N31">
        <v>9</v>
      </c>
    </row>
    <row r="32" spans="1:14" ht="15">
      <c r="A32"/>
      <c r="B32" t="s">
        <v>83</v>
      </c>
      <c r="C32" t="s">
        <v>130</v>
      </c>
      <c r="D32" t="s">
        <v>84</v>
      </c>
      <c r="E32">
        <v>1</v>
      </c>
      <c r="F32">
        <v>3</v>
      </c>
      <c r="G32"/>
      <c r="H32"/>
      <c r="I32"/>
      <c r="J32"/>
      <c r="K32"/>
      <c r="L32">
        <v>1</v>
      </c>
      <c r="M32">
        <v>43</v>
      </c>
      <c r="N32">
        <v>48</v>
      </c>
    </row>
    <row r="33" spans="1:14" ht="15">
      <c r="A33"/>
      <c r="B33" t="s">
        <v>4</v>
      </c>
      <c r="C33" t="s">
        <v>126</v>
      </c>
      <c r="D33" t="s">
        <v>5</v>
      </c>
      <c r="E33">
        <v>1</v>
      </c>
      <c r="F33"/>
      <c r="G33"/>
      <c r="H33"/>
      <c r="I33"/>
      <c r="J33"/>
      <c r="K33"/>
      <c r="L33"/>
      <c r="M33">
        <v>18</v>
      </c>
      <c r="N33">
        <v>19</v>
      </c>
    </row>
    <row r="34" spans="1:14" ht="15">
      <c r="A34"/>
      <c r="B34" t="s">
        <v>23</v>
      </c>
      <c r="C34" t="s">
        <v>126</v>
      </c>
      <c r="D34" t="s">
        <v>24</v>
      </c>
      <c r="E34"/>
      <c r="F34"/>
      <c r="G34"/>
      <c r="H34">
        <v>1</v>
      </c>
      <c r="I34"/>
      <c r="J34"/>
      <c r="K34"/>
      <c r="L34"/>
      <c r="M34">
        <v>6</v>
      </c>
      <c r="N34">
        <v>7</v>
      </c>
    </row>
    <row r="35" spans="1:14" ht="15">
      <c r="A35"/>
      <c r="B35" t="s">
        <v>81</v>
      </c>
      <c r="C35" t="s">
        <v>130</v>
      </c>
      <c r="D35" t="s">
        <v>82</v>
      </c>
      <c r="E35"/>
      <c r="F35"/>
      <c r="G35"/>
      <c r="H35"/>
      <c r="I35"/>
      <c r="J35"/>
      <c r="K35"/>
      <c r="L35"/>
      <c r="M35">
        <v>34</v>
      </c>
      <c r="N35">
        <v>34</v>
      </c>
    </row>
    <row r="36" spans="1:14" s="9" customFormat="1" ht="15">
      <c r="A36" s="10" t="s">
        <v>145</v>
      </c>
      <c r="B36" s="10"/>
      <c r="C36" s="10"/>
      <c r="D36" s="10"/>
      <c r="E36" s="10">
        <f aca="true" t="shared" si="4" ref="E36:M36">SUM(E31:E35)</f>
        <v>2</v>
      </c>
      <c r="F36" s="10">
        <f t="shared" si="4"/>
        <v>7</v>
      </c>
      <c r="G36" s="10">
        <f t="shared" si="4"/>
        <v>0</v>
      </c>
      <c r="H36" s="10">
        <f t="shared" si="4"/>
        <v>1</v>
      </c>
      <c r="I36" s="10">
        <f t="shared" si="4"/>
        <v>0</v>
      </c>
      <c r="J36" s="10">
        <f t="shared" si="4"/>
        <v>0</v>
      </c>
      <c r="K36" s="10">
        <f t="shared" si="4"/>
        <v>0</v>
      </c>
      <c r="L36" s="10">
        <f t="shared" si="4"/>
        <v>1</v>
      </c>
      <c r="M36" s="10">
        <f t="shared" si="4"/>
        <v>106</v>
      </c>
      <c r="N36" s="10">
        <f>SUM(N31:N35)</f>
        <v>117</v>
      </c>
    </row>
    <row r="37" spans="1:14" s="9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>
      <c r="A38" t="s">
        <v>55</v>
      </c>
      <c r="B38" t="s">
        <v>180</v>
      </c>
      <c r="C38" t="s">
        <v>140</v>
      </c>
      <c r="D38" t="s">
        <v>181</v>
      </c>
      <c r="E38"/>
      <c r="F38"/>
      <c r="G38"/>
      <c r="H38"/>
      <c r="I38"/>
      <c r="J38"/>
      <c r="K38"/>
      <c r="L38"/>
      <c r="M38">
        <v>1</v>
      </c>
      <c r="N38">
        <v>1</v>
      </c>
    </row>
    <row r="39" spans="1:14" ht="15">
      <c r="A39"/>
      <c r="B39" t="s">
        <v>75</v>
      </c>
      <c r="C39" t="s">
        <v>130</v>
      </c>
      <c r="D39" t="s">
        <v>76</v>
      </c>
      <c r="E39"/>
      <c r="F39">
        <v>1</v>
      </c>
      <c r="G39"/>
      <c r="H39"/>
      <c r="I39"/>
      <c r="J39"/>
      <c r="K39"/>
      <c r="L39"/>
      <c r="M39">
        <v>9</v>
      </c>
      <c r="N39">
        <v>10</v>
      </c>
    </row>
    <row r="40" spans="1:14" ht="15">
      <c r="A40"/>
      <c r="B40" t="s">
        <v>61</v>
      </c>
      <c r="C40" t="s">
        <v>130</v>
      </c>
      <c r="D40" t="s">
        <v>62</v>
      </c>
      <c r="E40"/>
      <c r="F40">
        <v>2</v>
      </c>
      <c r="G40"/>
      <c r="H40"/>
      <c r="I40"/>
      <c r="J40"/>
      <c r="K40">
        <v>1</v>
      </c>
      <c r="L40"/>
      <c r="M40">
        <v>21</v>
      </c>
      <c r="N40">
        <v>24</v>
      </c>
    </row>
    <row r="41" spans="1:14" ht="15">
      <c r="A41"/>
      <c r="B41" t="s">
        <v>59</v>
      </c>
      <c r="C41" t="s">
        <v>130</v>
      </c>
      <c r="D41" t="s">
        <v>60</v>
      </c>
      <c r="E41">
        <v>1</v>
      </c>
      <c r="F41">
        <v>3</v>
      </c>
      <c r="G41"/>
      <c r="H41">
        <v>1</v>
      </c>
      <c r="I41"/>
      <c r="J41"/>
      <c r="K41"/>
      <c r="L41"/>
      <c r="M41">
        <v>38</v>
      </c>
      <c r="N41">
        <v>43</v>
      </c>
    </row>
    <row r="42" spans="1:14" ht="15">
      <c r="A42"/>
      <c r="B42" t="s">
        <v>124</v>
      </c>
      <c r="C42" t="s">
        <v>130</v>
      </c>
      <c r="D42" t="s">
        <v>125</v>
      </c>
      <c r="E42"/>
      <c r="F42"/>
      <c r="G42"/>
      <c r="H42"/>
      <c r="I42"/>
      <c r="J42"/>
      <c r="K42"/>
      <c r="L42"/>
      <c r="M42">
        <v>1</v>
      </c>
      <c r="N42">
        <v>1</v>
      </c>
    </row>
    <row r="43" spans="1:14" ht="15">
      <c r="A43"/>
      <c r="B43" t="s">
        <v>53</v>
      </c>
      <c r="C43" t="s">
        <v>130</v>
      </c>
      <c r="D43" t="s">
        <v>54</v>
      </c>
      <c r="E43">
        <v>2</v>
      </c>
      <c r="F43">
        <v>2</v>
      </c>
      <c r="G43"/>
      <c r="H43">
        <v>1</v>
      </c>
      <c r="I43"/>
      <c r="J43"/>
      <c r="K43">
        <v>1</v>
      </c>
      <c r="L43"/>
      <c r="M43">
        <v>99</v>
      </c>
      <c r="N43">
        <v>105</v>
      </c>
    </row>
    <row r="44" spans="1:14" ht="15">
      <c r="A44"/>
      <c r="B44" t="s">
        <v>104</v>
      </c>
      <c r="C44" t="s">
        <v>130</v>
      </c>
      <c r="D44" t="s">
        <v>105</v>
      </c>
      <c r="E44"/>
      <c r="F44"/>
      <c r="G44"/>
      <c r="H44"/>
      <c r="I44">
        <v>1</v>
      </c>
      <c r="J44"/>
      <c r="K44"/>
      <c r="L44"/>
      <c r="M44">
        <v>14</v>
      </c>
      <c r="N44">
        <v>15</v>
      </c>
    </row>
    <row r="45" spans="1:14" ht="15">
      <c r="A45"/>
      <c r="B45" t="s">
        <v>182</v>
      </c>
      <c r="C45" t="s">
        <v>130</v>
      </c>
      <c r="D45" t="s">
        <v>183</v>
      </c>
      <c r="E45"/>
      <c r="F45"/>
      <c r="G45"/>
      <c r="H45"/>
      <c r="I45"/>
      <c r="J45"/>
      <c r="K45"/>
      <c r="L45"/>
      <c r="M45">
        <v>1</v>
      </c>
      <c r="N45">
        <v>1</v>
      </c>
    </row>
    <row r="46" spans="1:14" ht="15">
      <c r="A46"/>
      <c r="B46" t="s">
        <v>79</v>
      </c>
      <c r="C46" t="s">
        <v>130</v>
      </c>
      <c r="D46" t="s">
        <v>80</v>
      </c>
      <c r="E46"/>
      <c r="F46">
        <v>1</v>
      </c>
      <c r="G46"/>
      <c r="H46">
        <v>1</v>
      </c>
      <c r="I46"/>
      <c r="J46"/>
      <c r="K46"/>
      <c r="L46"/>
      <c r="M46">
        <v>7</v>
      </c>
      <c r="N46">
        <v>9</v>
      </c>
    </row>
    <row r="47" spans="1:14" ht="15">
      <c r="A47"/>
      <c r="B47" t="s">
        <v>109</v>
      </c>
      <c r="C47" t="s">
        <v>130</v>
      </c>
      <c r="D47" t="s">
        <v>110</v>
      </c>
      <c r="E47"/>
      <c r="F47"/>
      <c r="G47"/>
      <c r="H47"/>
      <c r="I47"/>
      <c r="J47"/>
      <c r="K47"/>
      <c r="L47"/>
      <c r="M47">
        <v>14</v>
      </c>
      <c r="N47">
        <v>14</v>
      </c>
    </row>
    <row r="48" spans="1:14" s="9" customFormat="1" ht="15">
      <c r="A48" s="9" t="s">
        <v>146</v>
      </c>
      <c r="E48" s="9">
        <f>SUM(E38:E47)</f>
        <v>3</v>
      </c>
      <c r="F48" s="9">
        <f aca="true" t="shared" si="5" ref="F48:M48">SUM(F38:F47)</f>
        <v>9</v>
      </c>
      <c r="G48" s="9">
        <f t="shared" si="5"/>
        <v>0</v>
      </c>
      <c r="H48" s="9">
        <f t="shared" si="5"/>
        <v>3</v>
      </c>
      <c r="I48" s="9">
        <f t="shared" si="5"/>
        <v>1</v>
      </c>
      <c r="J48" s="9">
        <f t="shared" si="5"/>
        <v>0</v>
      </c>
      <c r="K48" s="9">
        <f t="shared" si="5"/>
        <v>2</v>
      </c>
      <c r="L48" s="9">
        <f t="shared" si="5"/>
        <v>0</v>
      </c>
      <c r="M48" s="9">
        <f t="shared" si="5"/>
        <v>205</v>
      </c>
      <c r="N48" s="9">
        <f>SUM(N38:N47)</f>
        <v>223</v>
      </c>
    </row>
    <row r="50" spans="1:14" s="9" customFormat="1" ht="15">
      <c r="A50" s="9" t="s">
        <v>157</v>
      </c>
      <c r="E50" s="9">
        <f aca="true" t="shared" si="6" ref="E50:M50">SUM(E48,E36,E29,E25)</f>
        <v>7</v>
      </c>
      <c r="F50" s="9">
        <f t="shared" si="6"/>
        <v>36</v>
      </c>
      <c r="G50" s="9">
        <f t="shared" si="6"/>
        <v>0</v>
      </c>
      <c r="H50" s="9">
        <f t="shared" si="6"/>
        <v>6</v>
      </c>
      <c r="I50" s="9">
        <f t="shared" si="6"/>
        <v>2</v>
      </c>
      <c r="J50" s="9">
        <f t="shared" si="6"/>
        <v>0</v>
      </c>
      <c r="K50" s="9">
        <f t="shared" si="6"/>
        <v>3</v>
      </c>
      <c r="L50" s="9">
        <f t="shared" si="6"/>
        <v>3</v>
      </c>
      <c r="M50" s="9">
        <f t="shared" si="6"/>
        <v>384</v>
      </c>
      <c r="N50" s="9">
        <f>SUM(N48,N36,N29,N25)</f>
        <v>441</v>
      </c>
    </row>
    <row r="53" ht="15">
      <c r="A53" s="8" t="s">
        <v>160</v>
      </c>
    </row>
    <row r="54" spans="1:14" ht="15">
      <c r="A54" t="s">
        <v>66</v>
      </c>
      <c r="B54" t="s">
        <v>65</v>
      </c>
      <c r="C54" t="s">
        <v>137</v>
      </c>
      <c r="D54" t="s">
        <v>66</v>
      </c>
      <c r="E54"/>
      <c r="F54">
        <v>1</v>
      </c>
      <c r="G54"/>
      <c r="H54"/>
      <c r="I54"/>
      <c r="J54">
        <v>1</v>
      </c>
      <c r="K54"/>
      <c r="L54"/>
      <c r="M54">
        <v>12</v>
      </c>
      <c r="N54">
        <v>14</v>
      </c>
    </row>
    <row r="55" spans="1:14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9" customFormat="1" ht="15">
      <c r="A56" t="s">
        <v>48</v>
      </c>
      <c r="B56" t="s">
        <v>106</v>
      </c>
      <c r="C56" t="s">
        <v>141</v>
      </c>
      <c r="D56" t="s">
        <v>107</v>
      </c>
      <c r="E56">
        <v>1</v>
      </c>
      <c r="F56">
        <v>1</v>
      </c>
      <c r="G56"/>
      <c r="H56"/>
      <c r="I56"/>
      <c r="J56"/>
      <c r="K56"/>
      <c r="L56"/>
      <c r="M56">
        <v>3</v>
      </c>
      <c r="N56">
        <v>5</v>
      </c>
    </row>
    <row r="57" spans="1:14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5">
      <c r="A58" t="s">
        <v>27</v>
      </c>
      <c r="B58" t="s">
        <v>98</v>
      </c>
      <c r="C58" t="s">
        <v>135</v>
      </c>
      <c r="D58" t="s">
        <v>99</v>
      </c>
      <c r="E58"/>
      <c r="F58"/>
      <c r="G58"/>
      <c r="H58"/>
      <c r="I58"/>
      <c r="J58"/>
      <c r="K58"/>
      <c r="L58"/>
      <c r="M58">
        <v>1</v>
      </c>
      <c r="N58">
        <v>1</v>
      </c>
    </row>
    <row r="59" spans="1:14" ht="15">
      <c r="A59"/>
      <c r="B59" t="s">
        <v>25</v>
      </c>
      <c r="C59" t="s">
        <v>135</v>
      </c>
      <c r="D59" t="s">
        <v>26</v>
      </c>
      <c r="E59">
        <v>1</v>
      </c>
      <c r="F59"/>
      <c r="G59"/>
      <c r="H59">
        <v>1</v>
      </c>
      <c r="I59"/>
      <c r="J59"/>
      <c r="K59"/>
      <c r="L59">
        <v>1</v>
      </c>
      <c r="M59">
        <v>8</v>
      </c>
      <c r="N59">
        <v>11</v>
      </c>
    </row>
    <row r="60" spans="1:14" ht="15">
      <c r="A60"/>
      <c r="B60" t="s">
        <v>188</v>
      </c>
      <c r="C60" t="s">
        <v>135</v>
      </c>
      <c r="D60" t="s">
        <v>189</v>
      </c>
      <c r="E60"/>
      <c r="F60"/>
      <c r="G60"/>
      <c r="H60"/>
      <c r="I60"/>
      <c r="J60"/>
      <c r="K60"/>
      <c r="L60"/>
      <c r="M60">
        <v>3</v>
      </c>
      <c r="N60">
        <v>3</v>
      </c>
    </row>
    <row r="61" spans="1:14" ht="15">
      <c r="A61"/>
      <c r="B61" t="s">
        <v>111</v>
      </c>
      <c r="C61" t="s">
        <v>135</v>
      </c>
      <c r="D61" t="s">
        <v>112</v>
      </c>
      <c r="E61"/>
      <c r="F61"/>
      <c r="G61"/>
      <c r="H61"/>
      <c r="I61"/>
      <c r="J61"/>
      <c r="K61">
        <v>1</v>
      </c>
      <c r="L61"/>
      <c r="M61">
        <v>10</v>
      </c>
      <c r="N61">
        <v>11</v>
      </c>
    </row>
    <row r="62" spans="1:14" ht="15">
      <c r="A62"/>
      <c r="B62" t="s">
        <v>118</v>
      </c>
      <c r="C62" t="s">
        <v>135</v>
      </c>
      <c r="D62" t="s">
        <v>119</v>
      </c>
      <c r="E62"/>
      <c r="F62"/>
      <c r="G62"/>
      <c r="H62"/>
      <c r="I62"/>
      <c r="J62"/>
      <c r="K62"/>
      <c r="L62"/>
      <c r="M62">
        <v>1</v>
      </c>
      <c r="N62">
        <v>1</v>
      </c>
    </row>
    <row r="63" spans="1:14" s="9" customFormat="1" ht="15">
      <c r="A63" s="10" t="s">
        <v>147</v>
      </c>
      <c r="B63" s="10"/>
      <c r="C63" s="10"/>
      <c r="D63" s="10"/>
      <c r="E63" s="10">
        <f aca="true" t="shared" si="7" ref="E63:M63">SUM(E58:E62)</f>
        <v>1</v>
      </c>
      <c r="F63" s="10">
        <f t="shared" si="7"/>
        <v>0</v>
      </c>
      <c r="G63" s="10">
        <f t="shared" si="7"/>
        <v>0</v>
      </c>
      <c r="H63" s="10">
        <f t="shared" si="7"/>
        <v>1</v>
      </c>
      <c r="I63" s="10">
        <f t="shared" si="7"/>
        <v>0</v>
      </c>
      <c r="J63" s="10">
        <f t="shared" si="7"/>
        <v>0</v>
      </c>
      <c r="K63" s="10">
        <f t="shared" si="7"/>
        <v>1</v>
      </c>
      <c r="L63" s="10">
        <f t="shared" si="7"/>
        <v>1</v>
      </c>
      <c r="M63" s="10">
        <f t="shared" si="7"/>
        <v>23</v>
      </c>
      <c r="N63" s="10">
        <f>SUM(N58:N62)</f>
        <v>27</v>
      </c>
    </row>
    <row r="64" spans="1:14" s="9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5">
      <c r="A65" t="s">
        <v>67</v>
      </c>
      <c r="B65" t="s">
        <v>87</v>
      </c>
      <c r="C65" t="s">
        <v>137</v>
      </c>
      <c r="D65" t="s">
        <v>88</v>
      </c>
      <c r="E65"/>
      <c r="F65">
        <v>6</v>
      </c>
      <c r="G65"/>
      <c r="H65"/>
      <c r="I65"/>
      <c r="J65">
        <v>4</v>
      </c>
      <c r="K65">
        <v>1</v>
      </c>
      <c r="L65"/>
      <c r="M65">
        <v>15</v>
      </c>
      <c r="N65">
        <v>26</v>
      </c>
    </row>
    <row r="66" spans="1:1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5">
      <c r="A67" t="s">
        <v>190</v>
      </c>
      <c r="B67" t="s">
        <v>191</v>
      </c>
      <c r="C67" t="s">
        <v>137</v>
      </c>
      <c r="D67" t="s">
        <v>192</v>
      </c>
      <c r="E67"/>
      <c r="F67"/>
      <c r="G67"/>
      <c r="H67"/>
      <c r="I67"/>
      <c r="J67"/>
      <c r="K67">
        <v>1</v>
      </c>
      <c r="L67"/>
      <c r="M67">
        <v>2</v>
      </c>
      <c r="N67">
        <v>3</v>
      </c>
    </row>
    <row r="68" spans="1:14" ht="15">
      <c r="A68"/>
      <c r="B68" t="s">
        <v>193</v>
      </c>
      <c r="C68" t="s">
        <v>141</v>
      </c>
      <c r="D68" t="s">
        <v>194</v>
      </c>
      <c r="E68"/>
      <c r="F68"/>
      <c r="G68"/>
      <c r="H68">
        <v>1</v>
      </c>
      <c r="I68"/>
      <c r="J68"/>
      <c r="K68"/>
      <c r="L68"/>
      <c r="M68">
        <v>4</v>
      </c>
      <c r="N68">
        <v>5</v>
      </c>
    </row>
    <row r="69" spans="1:14" s="9" customFormat="1" ht="15">
      <c r="A69" s="10" t="s">
        <v>195</v>
      </c>
      <c r="B69" s="10"/>
      <c r="C69" s="10"/>
      <c r="D69" s="10"/>
      <c r="E69" s="10">
        <f aca="true" t="shared" si="8" ref="E69:M69">SUM(E67:E68)</f>
        <v>0</v>
      </c>
      <c r="F69" s="10">
        <f t="shared" si="8"/>
        <v>0</v>
      </c>
      <c r="G69" s="10">
        <f t="shared" si="8"/>
        <v>0</v>
      </c>
      <c r="H69" s="10">
        <f t="shared" si="8"/>
        <v>1</v>
      </c>
      <c r="I69" s="10">
        <f t="shared" si="8"/>
        <v>0</v>
      </c>
      <c r="J69" s="10">
        <f t="shared" si="8"/>
        <v>0</v>
      </c>
      <c r="K69" s="10">
        <f t="shared" si="8"/>
        <v>1</v>
      </c>
      <c r="L69" s="10">
        <f t="shared" si="8"/>
        <v>0</v>
      </c>
      <c r="M69" s="10">
        <f t="shared" si="8"/>
        <v>6</v>
      </c>
      <c r="N69" s="10">
        <f>SUM(N67:N68)</f>
        <v>8</v>
      </c>
    </row>
    <row r="70" spans="1:1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5">
      <c r="A71" t="s">
        <v>19</v>
      </c>
      <c r="B71" t="s">
        <v>17</v>
      </c>
      <c r="C71" t="s">
        <v>137</v>
      </c>
      <c r="D71" t="s">
        <v>18</v>
      </c>
      <c r="E71"/>
      <c r="F71">
        <v>1</v>
      </c>
      <c r="G71"/>
      <c r="H71"/>
      <c r="I71"/>
      <c r="J71"/>
      <c r="K71">
        <v>1</v>
      </c>
      <c r="L71"/>
      <c r="M71">
        <v>17</v>
      </c>
      <c r="N71">
        <v>19</v>
      </c>
    </row>
    <row r="72" spans="1:14" s="9" customFormat="1" ht="15">
      <c r="A72"/>
      <c r="B72" t="s">
        <v>89</v>
      </c>
      <c r="C72" t="s">
        <v>138</v>
      </c>
      <c r="D72" t="s">
        <v>90</v>
      </c>
      <c r="E72"/>
      <c r="F72"/>
      <c r="G72"/>
      <c r="H72"/>
      <c r="I72">
        <v>1</v>
      </c>
      <c r="J72"/>
      <c r="K72"/>
      <c r="L72"/>
      <c r="M72">
        <v>3</v>
      </c>
      <c r="N72">
        <v>4</v>
      </c>
    </row>
    <row r="73" spans="1:14" ht="15">
      <c r="A73"/>
      <c r="B73"/>
      <c r="C73" t="s">
        <v>137</v>
      </c>
      <c r="D73" t="s">
        <v>90</v>
      </c>
      <c r="E73"/>
      <c r="F73">
        <v>1</v>
      </c>
      <c r="G73"/>
      <c r="H73"/>
      <c r="I73"/>
      <c r="J73">
        <v>1</v>
      </c>
      <c r="K73"/>
      <c r="L73"/>
      <c r="M73">
        <v>9</v>
      </c>
      <c r="N73">
        <v>11</v>
      </c>
    </row>
    <row r="74" spans="1:14" ht="15">
      <c r="A74"/>
      <c r="B74" t="s">
        <v>40</v>
      </c>
      <c r="C74" t="s">
        <v>135</v>
      </c>
      <c r="D74" t="s">
        <v>41</v>
      </c>
      <c r="E74"/>
      <c r="F74"/>
      <c r="G74"/>
      <c r="H74">
        <v>1</v>
      </c>
      <c r="I74"/>
      <c r="J74"/>
      <c r="K74"/>
      <c r="L74"/>
      <c r="M74">
        <v>5</v>
      </c>
      <c r="N74">
        <v>6</v>
      </c>
    </row>
    <row r="75" spans="1:14" s="9" customFormat="1" ht="15">
      <c r="A75" s="10" t="s">
        <v>148</v>
      </c>
      <c r="B75" s="10"/>
      <c r="C75" s="10"/>
      <c r="D75" s="10"/>
      <c r="E75" s="10">
        <f aca="true" t="shared" si="9" ref="E75:M75">SUM(E71:E74)</f>
        <v>0</v>
      </c>
      <c r="F75" s="10">
        <f t="shared" si="9"/>
        <v>2</v>
      </c>
      <c r="G75" s="10">
        <f t="shared" si="9"/>
        <v>0</v>
      </c>
      <c r="H75" s="10">
        <f t="shared" si="9"/>
        <v>1</v>
      </c>
      <c r="I75" s="10">
        <f t="shared" si="9"/>
        <v>1</v>
      </c>
      <c r="J75" s="10">
        <f t="shared" si="9"/>
        <v>1</v>
      </c>
      <c r="K75" s="10">
        <f t="shared" si="9"/>
        <v>1</v>
      </c>
      <c r="L75" s="10">
        <f t="shared" si="9"/>
        <v>0</v>
      </c>
      <c r="M75" s="10">
        <f t="shared" si="9"/>
        <v>34</v>
      </c>
      <c r="N75" s="10">
        <f>SUM(N71:N74)</f>
        <v>40</v>
      </c>
    </row>
    <row r="76" spans="1:1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9" customFormat="1" ht="15">
      <c r="A77" t="s">
        <v>39</v>
      </c>
      <c r="B77" t="s">
        <v>92</v>
      </c>
      <c r="C77" t="s">
        <v>141</v>
      </c>
      <c r="D77" t="s">
        <v>93</v>
      </c>
      <c r="E77"/>
      <c r="F77"/>
      <c r="G77"/>
      <c r="H77">
        <v>1</v>
      </c>
      <c r="I77"/>
      <c r="J77">
        <v>3</v>
      </c>
      <c r="K77"/>
      <c r="L77"/>
      <c r="M77">
        <v>9</v>
      </c>
      <c r="N77">
        <v>13</v>
      </c>
    </row>
    <row r="78" spans="1:14" ht="15">
      <c r="A78"/>
      <c r="B78" t="s">
        <v>37</v>
      </c>
      <c r="C78" t="s">
        <v>135</v>
      </c>
      <c r="D78" t="s">
        <v>38</v>
      </c>
      <c r="E78">
        <v>1</v>
      </c>
      <c r="F78">
        <v>1</v>
      </c>
      <c r="G78"/>
      <c r="H78"/>
      <c r="I78"/>
      <c r="J78"/>
      <c r="K78"/>
      <c r="L78"/>
      <c r="M78">
        <v>10</v>
      </c>
      <c r="N78">
        <v>12</v>
      </c>
    </row>
    <row r="79" spans="1:14" s="9" customFormat="1" ht="15">
      <c r="A79" s="10" t="s">
        <v>149</v>
      </c>
      <c r="B79" s="10"/>
      <c r="C79" s="10"/>
      <c r="D79" s="10"/>
      <c r="E79" s="10">
        <f aca="true" t="shared" si="10" ref="E79:M79">SUM(E77:E78)</f>
        <v>1</v>
      </c>
      <c r="F79" s="10">
        <f t="shared" si="10"/>
        <v>1</v>
      </c>
      <c r="G79" s="10">
        <f t="shared" si="10"/>
        <v>0</v>
      </c>
      <c r="H79" s="10">
        <f t="shared" si="10"/>
        <v>1</v>
      </c>
      <c r="I79" s="10">
        <f t="shared" si="10"/>
        <v>0</v>
      </c>
      <c r="J79" s="10">
        <f t="shared" si="10"/>
        <v>3</v>
      </c>
      <c r="K79" s="10">
        <f t="shared" si="10"/>
        <v>0</v>
      </c>
      <c r="L79" s="10">
        <f t="shared" si="10"/>
        <v>0</v>
      </c>
      <c r="M79" s="10">
        <f t="shared" si="10"/>
        <v>19</v>
      </c>
      <c r="N79" s="10">
        <f>SUM(N77:N78)</f>
        <v>25</v>
      </c>
    </row>
    <row r="80" spans="1:1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9" customFormat="1" ht="15">
      <c r="A81" t="s">
        <v>108</v>
      </c>
      <c r="B81" t="s">
        <v>122</v>
      </c>
      <c r="C81" t="s">
        <v>135</v>
      </c>
      <c r="D81" t="s">
        <v>123</v>
      </c>
      <c r="E81"/>
      <c r="F81"/>
      <c r="G81"/>
      <c r="H81"/>
      <c r="I81"/>
      <c r="J81"/>
      <c r="K81"/>
      <c r="L81"/>
      <c r="M81">
        <v>2</v>
      </c>
      <c r="N81">
        <v>2</v>
      </c>
    </row>
    <row r="82" spans="1:14" ht="15">
      <c r="A82"/>
      <c r="B82" t="s">
        <v>114</v>
      </c>
      <c r="C82" t="s">
        <v>135</v>
      </c>
      <c r="D82" t="s">
        <v>115</v>
      </c>
      <c r="E82"/>
      <c r="F82"/>
      <c r="G82"/>
      <c r="H82"/>
      <c r="I82"/>
      <c r="J82"/>
      <c r="K82"/>
      <c r="L82"/>
      <c r="M82">
        <v>7</v>
      </c>
      <c r="N82">
        <v>7</v>
      </c>
    </row>
    <row r="83" spans="1:14" s="9" customFormat="1" ht="15">
      <c r="A83" s="10" t="s">
        <v>150</v>
      </c>
      <c r="B83" s="10"/>
      <c r="C83" s="10"/>
      <c r="D83" s="10"/>
      <c r="E83" s="10">
        <f aca="true" t="shared" si="11" ref="E83:M83">SUM(E81:E82)</f>
        <v>0</v>
      </c>
      <c r="F83" s="10">
        <f t="shared" si="11"/>
        <v>0</v>
      </c>
      <c r="G83" s="10">
        <f t="shared" si="11"/>
        <v>0</v>
      </c>
      <c r="H83" s="10">
        <f t="shared" si="11"/>
        <v>0</v>
      </c>
      <c r="I83" s="10">
        <f t="shared" si="11"/>
        <v>0</v>
      </c>
      <c r="J83" s="10">
        <f t="shared" si="11"/>
        <v>0</v>
      </c>
      <c r="K83" s="10">
        <f t="shared" si="11"/>
        <v>0</v>
      </c>
      <c r="L83" s="10">
        <f t="shared" si="11"/>
        <v>0</v>
      </c>
      <c r="M83" s="10">
        <f t="shared" si="11"/>
        <v>9</v>
      </c>
      <c r="N83" s="10">
        <f>SUM(N81:N82)</f>
        <v>9</v>
      </c>
    </row>
    <row r="84" spans="1:1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5">
      <c r="A85" t="s">
        <v>13</v>
      </c>
      <c r="B85" t="s">
        <v>63</v>
      </c>
      <c r="C85" t="s">
        <v>138</v>
      </c>
      <c r="D85" t="s">
        <v>64</v>
      </c>
      <c r="E85"/>
      <c r="F85">
        <v>2</v>
      </c>
      <c r="G85"/>
      <c r="H85"/>
      <c r="I85"/>
      <c r="J85"/>
      <c r="K85"/>
      <c r="L85"/>
      <c r="M85">
        <v>8</v>
      </c>
      <c r="N85">
        <v>10</v>
      </c>
    </row>
    <row r="86" spans="1:14" s="9" customFormat="1" ht="15">
      <c r="A86"/>
      <c r="B86" t="s">
        <v>11</v>
      </c>
      <c r="C86" t="s">
        <v>136</v>
      </c>
      <c r="D86" t="s">
        <v>12</v>
      </c>
      <c r="E86">
        <v>2</v>
      </c>
      <c r="F86">
        <v>18</v>
      </c>
      <c r="G86"/>
      <c r="H86">
        <v>10</v>
      </c>
      <c r="I86">
        <v>1</v>
      </c>
      <c r="J86">
        <v>3</v>
      </c>
      <c r="K86">
        <v>3</v>
      </c>
      <c r="L86"/>
      <c r="M86">
        <v>39</v>
      </c>
      <c r="N86">
        <v>76</v>
      </c>
    </row>
    <row r="87" spans="1:14" s="9" customFormat="1" ht="15">
      <c r="A87"/>
      <c r="B87" t="s">
        <v>116</v>
      </c>
      <c r="C87" t="s">
        <v>196</v>
      </c>
      <c r="D87" t="s">
        <v>117</v>
      </c>
      <c r="E87"/>
      <c r="F87"/>
      <c r="G87"/>
      <c r="H87"/>
      <c r="I87"/>
      <c r="J87">
        <v>1</v>
      </c>
      <c r="K87"/>
      <c r="L87"/>
      <c r="M87">
        <v>2</v>
      </c>
      <c r="N87">
        <v>3</v>
      </c>
    </row>
    <row r="88" spans="1:14" s="9" customFormat="1" ht="15">
      <c r="A88" s="10" t="s">
        <v>151</v>
      </c>
      <c r="B88" s="10"/>
      <c r="C88" s="10"/>
      <c r="D88" s="10"/>
      <c r="E88" s="10">
        <f aca="true" t="shared" si="12" ref="E88:M88">SUM(E85:E87)</f>
        <v>2</v>
      </c>
      <c r="F88" s="10">
        <f t="shared" si="12"/>
        <v>20</v>
      </c>
      <c r="G88" s="10">
        <f t="shared" si="12"/>
        <v>0</v>
      </c>
      <c r="H88" s="10">
        <f t="shared" si="12"/>
        <v>10</v>
      </c>
      <c r="I88" s="10">
        <f t="shared" si="12"/>
        <v>1</v>
      </c>
      <c r="J88" s="10">
        <f t="shared" si="12"/>
        <v>4</v>
      </c>
      <c r="K88" s="10">
        <f t="shared" si="12"/>
        <v>3</v>
      </c>
      <c r="L88" s="10">
        <f t="shared" si="12"/>
        <v>0</v>
      </c>
      <c r="M88" s="10">
        <f t="shared" si="12"/>
        <v>49</v>
      </c>
      <c r="N88" s="10">
        <f>SUM(N85:N87)</f>
        <v>89</v>
      </c>
    </row>
    <row r="90" spans="1:14" s="9" customFormat="1" ht="15">
      <c r="A90" s="9" t="s">
        <v>158</v>
      </c>
      <c r="E90" s="9">
        <f aca="true" t="shared" si="13" ref="E90:M90">SUM(E88,E83,E79,E75,E69,E65,E63,E56,E54)</f>
        <v>5</v>
      </c>
      <c r="F90" s="9">
        <f t="shared" si="13"/>
        <v>31</v>
      </c>
      <c r="G90" s="9">
        <f t="shared" si="13"/>
        <v>0</v>
      </c>
      <c r="H90" s="9">
        <f t="shared" si="13"/>
        <v>14</v>
      </c>
      <c r="I90" s="9">
        <f t="shared" si="13"/>
        <v>2</v>
      </c>
      <c r="J90" s="9">
        <f t="shared" si="13"/>
        <v>13</v>
      </c>
      <c r="K90" s="9">
        <f t="shared" si="13"/>
        <v>7</v>
      </c>
      <c r="L90" s="9">
        <f t="shared" si="13"/>
        <v>1</v>
      </c>
      <c r="M90" s="9">
        <f t="shared" si="13"/>
        <v>170</v>
      </c>
      <c r="N90" s="9">
        <f>SUM(N88,N83,N79,N75,N69,N65,N63,N56,N54)</f>
        <v>243</v>
      </c>
    </row>
    <row r="91" s="9" customFormat="1" ht="15"/>
    <row r="92" ht="15">
      <c r="A92" s="8" t="s">
        <v>7</v>
      </c>
    </row>
    <row r="93" ht="15">
      <c r="A93" s="8"/>
    </row>
    <row r="94" spans="1:14" ht="15">
      <c r="A94" t="s">
        <v>20</v>
      </c>
      <c r="B94" t="s">
        <v>50</v>
      </c>
      <c r="C94" t="s">
        <v>132</v>
      </c>
      <c r="D94" t="s">
        <v>51</v>
      </c>
      <c r="E94">
        <v>1</v>
      </c>
      <c r="F94">
        <v>2</v>
      </c>
      <c r="G94"/>
      <c r="H94"/>
      <c r="I94"/>
      <c r="J94">
        <v>1</v>
      </c>
      <c r="K94"/>
      <c r="L94"/>
      <c r="M94">
        <v>24</v>
      </c>
      <c r="N94">
        <v>28</v>
      </c>
    </row>
    <row r="95" spans="1:14" ht="15">
      <c r="A95"/>
      <c r="B95" t="s">
        <v>77</v>
      </c>
      <c r="C95" t="s">
        <v>185</v>
      </c>
      <c r="D95" t="s">
        <v>78</v>
      </c>
      <c r="E95"/>
      <c r="F95"/>
      <c r="G95"/>
      <c r="H95"/>
      <c r="I95"/>
      <c r="J95"/>
      <c r="K95"/>
      <c r="L95"/>
      <c r="M95">
        <v>2</v>
      </c>
      <c r="N95">
        <v>2</v>
      </c>
    </row>
    <row r="96" spans="1:14" s="9" customFormat="1" ht="15">
      <c r="A96" s="10" t="s">
        <v>152</v>
      </c>
      <c r="B96" s="10"/>
      <c r="C96" s="10"/>
      <c r="D96" s="10"/>
      <c r="E96" s="10">
        <f aca="true" t="shared" si="14" ref="E96:M96">SUM(E94:E95)</f>
        <v>1</v>
      </c>
      <c r="F96" s="10">
        <f t="shared" si="14"/>
        <v>2</v>
      </c>
      <c r="G96" s="10">
        <f t="shared" si="14"/>
        <v>0</v>
      </c>
      <c r="H96" s="10">
        <f t="shared" si="14"/>
        <v>0</v>
      </c>
      <c r="I96" s="10">
        <f t="shared" si="14"/>
        <v>0</v>
      </c>
      <c r="J96" s="10">
        <f t="shared" si="14"/>
        <v>1</v>
      </c>
      <c r="K96" s="10">
        <f t="shared" si="14"/>
        <v>0</v>
      </c>
      <c r="L96" s="10">
        <f t="shared" si="14"/>
        <v>0</v>
      </c>
      <c r="M96" s="10">
        <f t="shared" si="14"/>
        <v>26</v>
      </c>
      <c r="N96" s="10">
        <f>SUM(N94:N95)</f>
        <v>30</v>
      </c>
    </row>
    <row r="97" spans="1:14" s="9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5">
      <c r="A98" t="s">
        <v>9</v>
      </c>
      <c r="B98" t="s">
        <v>8</v>
      </c>
      <c r="C98" t="s">
        <v>128</v>
      </c>
      <c r="D98" t="s">
        <v>9</v>
      </c>
      <c r="E98"/>
      <c r="F98">
        <v>6</v>
      </c>
      <c r="G98"/>
      <c r="H98">
        <v>1</v>
      </c>
      <c r="I98"/>
      <c r="J98"/>
      <c r="K98">
        <v>1</v>
      </c>
      <c r="L98"/>
      <c r="M98">
        <v>7</v>
      </c>
      <c r="N98">
        <v>15</v>
      </c>
    </row>
    <row r="99" spans="1:1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5">
      <c r="A100" t="s">
        <v>186</v>
      </c>
      <c r="B100" t="s">
        <v>58</v>
      </c>
      <c r="C100" t="s">
        <v>128</v>
      </c>
      <c r="D100" t="s">
        <v>52</v>
      </c>
      <c r="E100">
        <v>1</v>
      </c>
      <c r="F100">
        <v>1</v>
      </c>
      <c r="G100"/>
      <c r="H100"/>
      <c r="I100"/>
      <c r="J100">
        <v>1</v>
      </c>
      <c r="K100"/>
      <c r="L100"/>
      <c r="M100">
        <v>13</v>
      </c>
      <c r="N100">
        <v>16</v>
      </c>
    </row>
    <row r="101" spans="1:14" s="9" customFormat="1" ht="15">
      <c r="A101"/>
      <c r="B101" t="s">
        <v>96</v>
      </c>
      <c r="C101" t="s">
        <v>132</v>
      </c>
      <c r="D101" t="s">
        <v>97</v>
      </c>
      <c r="E101"/>
      <c r="F101">
        <v>1</v>
      </c>
      <c r="G101"/>
      <c r="H101"/>
      <c r="I101"/>
      <c r="J101"/>
      <c r="K101"/>
      <c r="L101"/>
      <c r="M101">
        <v>5</v>
      </c>
      <c r="N101">
        <v>6</v>
      </c>
    </row>
    <row r="102" spans="1:14" s="9" customFormat="1" ht="15">
      <c r="A102" s="10" t="s">
        <v>187</v>
      </c>
      <c r="B102" s="10"/>
      <c r="C102" s="10"/>
      <c r="D102" s="10"/>
      <c r="E102" s="10">
        <f aca="true" t="shared" si="15" ref="E102:N102">SUM(E100:E101)</f>
        <v>1</v>
      </c>
      <c r="F102" s="10">
        <f t="shared" si="15"/>
        <v>2</v>
      </c>
      <c r="G102" s="10">
        <f t="shared" si="15"/>
        <v>0</v>
      </c>
      <c r="H102" s="10">
        <f t="shared" si="15"/>
        <v>0</v>
      </c>
      <c r="I102" s="10">
        <f t="shared" si="15"/>
        <v>0</v>
      </c>
      <c r="J102" s="10">
        <f t="shared" si="15"/>
        <v>1</v>
      </c>
      <c r="K102" s="10">
        <f t="shared" si="15"/>
        <v>0</v>
      </c>
      <c r="L102" s="10">
        <f t="shared" si="15"/>
        <v>0</v>
      </c>
      <c r="M102" s="10">
        <f t="shared" si="15"/>
        <v>18</v>
      </c>
      <c r="N102" s="10">
        <f t="shared" si="15"/>
        <v>22</v>
      </c>
    </row>
    <row r="103" spans="1:1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5">
      <c r="A104" t="s">
        <v>46</v>
      </c>
      <c r="B104" t="s">
        <v>44</v>
      </c>
      <c r="C104" t="s">
        <v>128</v>
      </c>
      <c r="D104" t="s">
        <v>45</v>
      </c>
      <c r="E104">
        <v>1</v>
      </c>
      <c r="F104">
        <v>24</v>
      </c>
      <c r="G104"/>
      <c r="H104">
        <v>9</v>
      </c>
      <c r="I104"/>
      <c r="J104"/>
      <c r="K104">
        <v>3</v>
      </c>
      <c r="L104"/>
      <c r="M104">
        <v>48</v>
      </c>
      <c r="N104">
        <v>85</v>
      </c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5">
      <c r="A106" t="s">
        <v>34</v>
      </c>
      <c r="B106" t="s">
        <v>32</v>
      </c>
      <c r="C106" t="s">
        <v>128</v>
      </c>
      <c r="D106" t="s">
        <v>33</v>
      </c>
      <c r="E106"/>
      <c r="F106">
        <v>5</v>
      </c>
      <c r="G106"/>
      <c r="H106">
        <v>3</v>
      </c>
      <c r="I106"/>
      <c r="J106">
        <v>6</v>
      </c>
      <c r="K106">
        <v>2</v>
      </c>
      <c r="L106">
        <v>1</v>
      </c>
      <c r="M106">
        <v>35</v>
      </c>
      <c r="N106">
        <v>52</v>
      </c>
    </row>
    <row r="107" spans="1:14" ht="15">
      <c r="A107"/>
      <c r="B107" t="s">
        <v>100</v>
      </c>
      <c r="C107" t="s">
        <v>185</v>
      </c>
      <c r="D107" t="s">
        <v>101</v>
      </c>
      <c r="E107"/>
      <c r="F107">
        <v>1</v>
      </c>
      <c r="G107"/>
      <c r="H107"/>
      <c r="I107"/>
      <c r="J107"/>
      <c r="K107"/>
      <c r="L107"/>
      <c r="M107"/>
      <c r="N107">
        <v>1</v>
      </c>
    </row>
    <row r="108" spans="1:14" s="9" customFormat="1" ht="15">
      <c r="A108"/>
      <c r="B108" t="s">
        <v>56</v>
      </c>
      <c r="C108" t="s">
        <v>131</v>
      </c>
      <c r="D108" t="s">
        <v>57</v>
      </c>
      <c r="E108"/>
      <c r="F108">
        <v>2</v>
      </c>
      <c r="G108"/>
      <c r="H108">
        <v>3</v>
      </c>
      <c r="I108"/>
      <c r="J108">
        <v>5</v>
      </c>
      <c r="K108">
        <v>1</v>
      </c>
      <c r="L108">
        <v>1</v>
      </c>
      <c r="M108">
        <v>23</v>
      </c>
      <c r="N108">
        <v>35</v>
      </c>
    </row>
    <row r="109" spans="1:14" s="9" customFormat="1" ht="15">
      <c r="A109" s="10" t="s">
        <v>153</v>
      </c>
      <c r="B109" s="10"/>
      <c r="C109" s="10"/>
      <c r="D109" s="10"/>
      <c r="E109" s="10">
        <f aca="true" t="shared" si="16" ref="E109:M109">SUM(E106:E108)</f>
        <v>0</v>
      </c>
      <c r="F109" s="10">
        <f t="shared" si="16"/>
        <v>8</v>
      </c>
      <c r="G109" s="10">
        <f t="shared" si="16"/>
        <v>0</v>
      </c>
      <c r="H109" s="10">
        <f t="shared" si="16"/>
        <v>6</v>
      </c>
      <c r="I109" s="10">
        <f t="shared" si="16"/>
        <v>0</v>
      </c>
      <c r="J109" s="10">
        <f t="shared" si="16"/>
        <v>11</v>
      </c>
      <c r="K109" s="10">
        <f t="shared" si="16"/>
        <v>3</v>
      </c>
      <c r="L109" s="10">
        <f t="shared" si="16"/>
        <v>2</v>
      </c>
      <c r="M109" s="10">
        <f t="shared" si="16"/>
        <v>58</v>
      </c>
      <c r="N109" s="10">
        <f>SUM(N106:N108)</f>
        <v>88</v>
      </c>
    </row>
    <row r="110" spans="1:1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5">
      <c r="A111" t="s">
        <v>74</v>
      </c>
      <c r="B111" t="s">
        <v>72</v>
      </c>
      <c r="C111" t="s">
        <v>132</v>
      </c>
      <c r="D111" t="s">
        <v>73</v>
      </c>
      <c r="E111"/>
      <c r="F111"/>
      <c r="G111"/>
      <c r="H111">
        <v>1</v>
      </c>
      <c r="I111"/>
      <c r="J111">
        <v>3</v>
      </c>
      <c r="K111"/>
      <c r="L111">
        <v>1</v>
      </c>
      <c r="M111">
        <v>47</v>
      </c>
      <c r="N111">
        <v>52</v>
      </c>
    </row>
    <row r="112" spans="1:14" s="9" customFormat="1" ht="15">
      <c r="A112"/>
      <c r="B112" t="s">
        <v>120</v>
      </c>
      <c r="C112" t="s">
        <v>185</v>
      </c>
      <c r="D112" t="s">
        <v>121</v>
      </c>
      <c r="E112"/>
      <c r="F112"/>
      <c r="G112"/>
      <c r="H112"/>
      <c r="I112"/>
      <c r="J112"/>
      <c r="K112"/>
      <c r="L112"/>
      <c r="M112">
        <v>4</v>
      </c>
      <c r="N112">
        <v>4</v>
      </c>
    </row>
    <row r="113" spans="1:14" s="9" customFormat="1" ht="15">
      <c r="A113" s="10" t="s">
        <v>154</v>
      </c>
      <c r="B113" s="10"/>
      <c r="C113" s="10"/>
      <c r="D113" s="10"/>
      <c r="E113" s="10">
        <f aca="true" t="shared" si="17" ref="E113:N113">SUM(E111:E112)</f>
        <v>0</v>
      </c>
      <c r="F113" s="10">
        <f t="shared" si="17"/>
        <v>0</v>
      </c>
      <c r="G113" s="10">
        <f t="shared" si="17"/>
        <v>0</v>
      </c>
      <c r="H113" s="10">
        <f t="shared" si="17"/>
        <v>1</v>
      </c>
      <c r="I113" s="10">
        <f t="shared" si="17"/>
        <v>0</v>
      </c>
      <c r="J113" s="10">
        <f t="shared" si="17"/>
        <v>3</v>
      </c>
      <c r="K113" s="10">
        <f t="shared" si="17"/>
        <v>0</v>
      </c>
      <c r="L113" s="10">
        <f t="shared" si="17"/>
        <v>1</v>
      </c>
      <c r="M113" s="10">
        <f t="shared" si="17"/>
        <v>51</v>
      </c>
      <c r="N113" s="10">
        <f t="shared" si="17"/>
        <v>56</v>
      </c>
    </row>
    <row r="115" spans="1:14" s="9" customFormat="1" ht="15">
      <c r="A115" s="9" t="s">
        <v>159</v>
      </c>
      <c r="E115" s="9">
        <f aca="true" t="shared" si="18" ref="E115:M115">SUM(E98,E113,E109,E104,E102,E96)</f>
        <v>3</v>
      </c>
      <c r="F115" s="9">
        <f t="shared" si="18"/>
        <v>42</v>
      </c>
      <c r="G115" s="9">
        <f t="shared" si="18"/>
        <v>0</v>
      </c>
      <c r="H115" s="9">
        <f t="shared" si="18"/>
        <v>17</v>
      </c>
      <c r="I115" s="9">
        <f t="shared" si="18"/>
        <v>0</v>
      </c>
      <c r="J115" s="9">
        <f t="shared" si="18"/>
        <v>16</v>
      </c>
      <c r="K115" s="9">
        <f t="shared" si="18"/>
        <v>7</v>
      </c>
      <c r="L115" s="9">
        <f t="shared" si="18"/>
        <v>3</v>
      </c>
      <c r="M115" s="9">
        <f t="shared" si="18"/>
        <v>208</v>
      </c>
      <c r="N115" s="9">
        <f>SUM(N98,N113,N109,N104,N102,N96)</f>
        <v>296</v>
      </c>
    </row>
    <row r="117" spans="1:14" ht="15">
      <c r="A117" s="7" t="s">
        <v>2</v>
      </c>
      <c r="B117" t="s">
        <v>35</v>
      </c>
      <c r="C117" t="s">
        <v>184</v>
      </c>
      <c r="D117" t="s">
        <v>36</v>
      </c>
      <c r="E117">
        <v>2</v>
      </c>
      <c r="F117">
        <v>6</v>
      </c>
      <c r="G117"/>
      <c r="H117">
        <v>8</v>
      </c>
      <c r="I117">
        <v>1</v>
      </c>
      <c r="J117">
        <v>2</v>
      </c>
      <c r="K117">
        <v>1</v>
      </c>
      <c r="L117">
        <v>23</v>
      </c>
      <c r="M117">
        <v>61</v>
      </c>
      <c r="N117">
        <v>104</v>
      </c>
    </row>
    <row r="118" spans="2:14" ht="15">
      <c r="B118" t="s">
        <v>0</v>
      </c>
      <c r="C118" t="s">
        <v>139</v>
      </c>
      <c r="D118" t="s">
        <v>1</v>
      </c>
      <c r="E118"/>
      <c r="F118"/>
      <c r="G118"/>
      <c r="H118"/>
      <c r="I118"/>
      <c r="J118">
        <v>1</v>
      </c>
      <c r="K118">
        <v>1</v>
      </c>
      <c r="L118"/>
      <c r="M118">
        <v>5</v>
      </c>
      <c r="N118">
        <v>7</v>
      </c>
    </row>
    <row r="119" spans="2:14" ht="15">
      <c r="B119"/>
      <c r="C119" t="s">
        <v>127</v>
      </c>
      <c r="D119" t="s">
        <v>1</v>
      </c>
      <c r="E119">
        <v>1</v>
      </c>
      <c r="F119">
        <v>15</v>
      </c>
      <c r="G119"/>
      <c r="H119">
        <v>1</v>
      </c>
      <c r="I119"/>
      <c r="J119">
        <v>1</v>
      </c>
      <c r="K119"/>
      <c r="L119">
        <v>3</v>
      </c>
      <c r="M119">
        <v>45</v>
      </c>
      <c r="N119">
        <v>66</v>
      </c>
    </row>
    <row r="120" spans="1:14" s="9" customFormat="1" ht="15">
      <c r="A120" s="9" t="s">
        <v>155</v>
      </c>
      <c r="E120" s="9">
        <f aca="true" t="shared" si="19" ref="E120:N120">SUM(E117:E119)</f>
        <v>3</v>
      </c>
      <c r="F120" s="9">
        <f t="shared" si="19"/>
        <v>21</v>
      </c>
      <c r="G120" s="9">
        <f t="shared" si="19"/>
        <v>0</v>
      </c>
      <c r="H120" s="9">
        <f t="shared" si="19"/>
        <v>9</v>
      </c>
      <c r="I120" s="9">
        <f t="shared" si="19"/>
        <v>1</v>
      </c>
      <c r="J120" s="9">
        <f t="shared" si="19"/>
        <v>4</v>
      </c>
      <c r="K120" s="9">
        <f t="shared" si="19"/>
        <v>2</v>
      </c>
      <c r="L120" s="9">
        <f t="shared" si="19"/>
        <v>26</v>
      </c>
      <c r="M120" s="9">
        <f t="shared" si="19"/>
        <v>111</v>
      </c>
      <c r="N120" s="9">
        <f t="shared" si="19"/>
        <v>177</v>
      </c>
    </row>
    <row r="122" spans="1:14" s="9" customFormat="1" ht="15">
      <c r="A122" s="11" t="s">
        <v>175</v>
      </c>
      <c r="B122" s="11"/>
      <c r="C122" s="11"/>
      <c r="D122" s="11"/>
      <c r="E122" s="11">
        <f aca="true" t="shared" si="20" ref="E122:N122">SUM(E120,E115,E90,E50,E18)</f>
        <v>20</v>
      </c>
      <c r="F122" s="11">
        <f t="shared" si="20"/>
        <v>131</v>
      </c>
      <c r="G122" s="11">
        <f t="shared" si="20"/>
        <v>0</v>
      </c>
      <c r="H122" s="11">
        <f t="shared" si="20"/>
        <v>50</v>
      </c>
      <c r="I122" s="11">
        <f t="shared" si="20"/>
        <v>5</v>
      </c>
      <c r="J122" s="11">
        <f t="shared" si="20"/>
        <v>34</v>
      </c>
      <c r="K122" s="11">
        <f t="shared" si="20"/>
        <v>19</v>
      </c>
      <c r="L122" s="11">
        <f t="shared" si="20"/>
        <v>34</v>
      </c>
      <c r="M122" s="11">
        <f t="shared" si="20"/>
        <v>939</v>
      </c>
      <c r="N122" s="11">
        <f t="shared" si="20"/>
        <v>1232</v>
      </c>
    </row>
    <row r="123" s="9" customFormat="1" ht="15"/>
    <row r="124" spans="1:14" s="9" customFormat="1" ht="15">
      <c r="A124" s="9" t="s">
        <v>197</v>
      </c>
      <c r="J124" s="9">
        <v>1101</v>
      </c>
      <c r="N124" s="9">
        <v>1101</v>
      </c>
    </row>
    <row r="125" s="9" customFormat="1" ht="15"/>
    <row r="126" spans="1:14" s="9" customFormat="1" ht="15">
      <c r="A126" s="9" t="s">
        <v>198</v>
      </c>
      <c r="E126" s="9">
        <f aca="true" t="shared" si="21" ref="E126:M126">SUM(E122:E125)</f>
        <v>20</v>
      </c>
      <c r="F126" s="9">
        <f t="shared" si="21"/>
        <v>131</v>
      </c>
      <c r="G126" s="9">
        <f t="shared" si="21"/>
        <v>0</v>
      </c>
      <c r="H126" s="9">
        <f t="shared" si="21"/>
        <v>50</v>
      </c>
      <c r="I126" s="9">
        <f t="shared" si="21"/>
        <v>5</v>
      </c>
      <c r="J126" s="9">
        <f t="shared" si="21"/>
        <v>1135</v>
      </c>
      <c r="K126" s="9">
        <f t="shared" si="21"/>
        <v>19</v>
      </c>
      <c r="L126" s="9">
        <f t="shared" si="21"/>
        <v>34</v>
      </c>
      <c r="M126" s="9">
        <f t="shared" si="21"/>
        <v>939</v>
      </c>
      <c r="N126" s="9">
        <f>SUM(N122:N125)</f>
        <v>2333</v>
      </c>
    </row>
    <row r="128" spans="1:14" ht="15">
      <c r="A128" s="14" t="s">
        <v>178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>
      <c r="A129" s="14" t="s">
        <v>173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</sheetData>
  <sheetProtection password="975D" sheet="1"/>
  <mergeCells count="6">
    <mergeCell ref="A1:N1"/>
    <mergeCell ref="A2:N2"/>
    <mergeCell ref="A3:N3"/>
    <mergeCell ref="A4:N4"/>
    <mergeCell ref="A128:N128"/>
    <mergeCell ref="A129:N129"/>
  </mergeCells>
  <hyperlinks>
    <hyperlink ref="A128:I128" r:id="rId1" display="[Spring 2010 - Fact Sheet]"/>
    <hyperlink ref="A129:I129" r:id="rId2" display="[Institutional Research Home]"/>
    <hyperlink ref="A128:N128" r:id="rId3" display="[Spring 2014 - Fact Sheet]"/>
    <hyperlink ref="A129:N129" r:id="rId4" display="[Institutional Research Home]"/>
  </hyperlinks>
  <printOptions/>
  <pageMargins left="0.7" right="0.7" top="0.75" bottom="0.75" header="0.3" footer="0.3"/>
  <pageSetup horizontalDpi="600" verticalDpi="600" orientation="landscape" scale="66" r:id="rId5"/>
  <rowBreaks count="2" manualBreakCount="2">
    <brk id="50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Gachette, Yves</dc:creator>
  <cp:keywords/>
  <dc:description/>
  <cp:lastModifiedBy>Bonn, Michelle</cp:lastModifiedBy>
  <cp:lastPrinted>2014-11-03T17:30:49Z</cp:lastPrinted>
  <dcterms:created xsi:type="dcterms:W3CDTF">2013-10-04T13:40:25Z</dcterms:created>
  <dcterms:modified xsi:type="dcterms:W3CDTF">2014-11-26T18:35:07Z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